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at" sheetId="1" state="visible" r:id="rId1"/>
    <sheet xmlns:r="http://schemas.openxmlformats.org/officeDocument/2006/relationships" name="Speise" sheetId="2" state="visible" r:id="rId2"/>
    <sheet xmlns:r="http://schemas.openxmlformats.org/officeDocument/2006/relationships" name="Anleitu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#,##0 &quot;CHF&quot;"/>
    <numFmt numFmtId="166" formatCode="0.000"/>
    <numFmt numFmtId="167" formatCode="#,##0.00 &quot;CHF&quot;"/>
  </numFmts>
  <fonts count="8">
    <font>
      <name val="Calibri"/>
      <family val="2"/>
      <color theme="1"/>
      <sz val="11"/>
      <scheme val="minor"/>
    </font>
    <font>
      <name val="Arial"/>
      <b val="1"/>
      <color rgb="000A1830"/>
      <sz val="16"/>
    </font>
    <font>
      <name val="Arial"/>
      <color rgb="006B7A90"/>
      <sz val="10"/>
    </font>
    <font>
      <name val="Arial"/>
      <b val="1"/>
      <color rgb="001A1A1A"/>
      <sz val="10"/>
    </font>
    <font>
      <name val="Arial"/>
      <color rgb="000B3D91"/>
      <sz val="10"/>
    </font>
    <font>
      <name val="Arial"/>
      <b val="1"/>
      <color rgb="000A1830"/>
      <sz val="12"/>
    </font>
    <font>
      <name val="Arial"/>
      <b val="1"/>
      <color rgb="00C9A24A"/>
      <sz val="10"/>
    </font>
    <font>
      <name val="Arial"/>
      <color rgb="001A1A1A"/>
      <sz val="10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A1830"/>
      </patternFill>
    </fill>
    <fill>
      <patternFill patternType="solid">
        <fgColor rgb="00EEF2F7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center" vertical="center" wrapText="1"/>
    </xf>
    <xf numFmtId="0" fontId="7" fillId="0" borderId="1" pivotButton="0" quotePrefix="0" xfId="0"/>
    <xf numFmtId="165" fontId="4" fillId="2" borderId="1" pivotButton="0" quotePrefix="0" xfId="0"/>
    <xf numFmtId="165" fontId="7" fillId="4" borderId="1" pivotButton="0" quotePrefix="0" xfId="0"/>
    <xf numFmtId="164" fontId="3" fillId="4" borderId="1" pivotButton="0" quotePrefix="0" xfId="0"/>
    <xf numFmtId="164" fontId="7" fillId="4" borderId="1" pivotButton="0" quotePrefix="0" xfId="0"/>
    <xf numFmtId="0" fontId="3" fillId="5" borderId="1" pivotButton="0" quotePrefix="0" xfId="0"/>
    <xf numFmtId="165" fontId="3" fillId="5" borderId="1" pivotButton="0" quotePrefix="0" xfId="0"/>
    <xf numFmtId="165" fontId="7" fillId="5" borderId="1" pivotButton="0" quotePrefix="0" xfId="0"/>
    <xf numFmtId="164" fontId="3" fillId="5" borderId="1" pivotButton="0" quotePrefix="0" xfId="0"/>
    <xf numFmtId="164" fontId="7" fillId="5" borderId="1" pivotButton="0" quotePrefix="0" xfId="0"/>
    <xf numFmtId="0" fontId="6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center" vertical="center"/>
    </xf>
    <xf numFmtId="0" fontId="0" fillId="5" borderId="1" pivotButton="0" quotePrefix="0" xfId="0"/>
    <xf numFmtId="0" fontId="4" fillId="2" borderId="0" pivotButton="0" quotePrefix="0" xfId="0"/>
    <xf numFmtId="0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167" fontId="7" fillId="4" borderId="1" pivotButton="0" quotePrefix="0" xfId="0"/>
    <xf numFmtId="167" fontId="3" fillId="5" borderId="1" pivotButton="0" quotePrefix="0" xfId="0"/>
    <xf numFmtId="0" fontId="7" fillId="0" borderId="0" pivotButton="0" quotePrefix="0" xfId="0"/>
    <xf numFmtId="167" fontId="3" fillId="4" borderId="1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4" customWidth="1" min="4" max="4"/>
    <col width="14" customWidth="1" min="5" max="5"/>
    <col width="15" customWidth="1" min="6" max="6"/>
    <col width="10" customWidth="1" min="7" max="7"/>
    <col width="9" customWidth="1" min="8" max="8"/>
    <col width="15" customWidth="1" min="9" max="9"/>
  </cols>
  <sheetData>
    <row r="1">
      <c r="A1" s="1" t="inlineStr">
        <is>
          <t>Wareneinsatz je Monat</t>
        </is>
      </c>
    </row>
    <row r="2">
      <c r="A2" s="2" t="inlineStr">
        <is>
          <t>Blau = Ihre Eingabe (alles netto, ohne Mehrwertsteuer). Grau = rechnet sich selbst. Küche und Getränke getrennt — sonst verdeckt die Bar die Küche.</t>
        </is>
      </c>
    </row>
    <row r="3">
      <c r="A3" s="3" t="inlineStr">
        <is>
          <t>Ziel-Quote Küche</t>
        </is>
      </c>
      <c r="B3" s="4" t="n">
        <v>0.3</v>
      </c>
      <c r="D3" s="3" t="inlineStr">
        <is>
          <t>Ziel-Quote Getränke</t>
        </is>
      </c>
      <c r="E3" s="4" t="n">
        <v>0.25</v>
      </c>
      <c r="G3" s="2" t="inlineStr">
        <is>
          <t>Quelle: sapida.ch/wareneinsatz-berechnen.html · SAPIDA, Manuel Grabner</t>
        </is>
      </c>
    </row>
    <row r="5">
      <c r="A5" s="5" t="inlineStr">
        <is>
          <t>Küche</t>
        </is>
      </c>
    </row>
    <row r="6" ht="30" customHeight="1">
      <c r="A6" s="6" t="inlineStr">
        <is>
          <t>Monat</t>
        </is>
      </c>
      <c r="B6" s="7" t="inlineStr">
        <is>
          <t>Nettoumsatz</t>
        </is>
      </c>
      <c r="C6" s="7" t="inlineStr">
        <is>
          <t>Anfangsbestand</t>
        </is>
      </c>
      <c r="D6" s="7" t="inlineStr">
        <is>
          <t>Einkäufe</t>
        </is>
      </c>
      <c r="E6" s="7" t="inlineStr">
        <is>
          <t>Endbestand</t>
        </is>
      </c>
      <c r="F6" s="7" t="inlineStr">
        <is>
          <t>Warenaufwand</t>
        </is>
      </c>
      <c r="G6" s="7" t="inlineStr">
        <is>
          <t>Quote</t>
        </is>
      </c>
      <c r="H6" s="7" t="inlineStr">
        <is>
          <t>Ziel</t>
        </is>
      </c>
      <c r="I6" s="7" t="inlineStr">
        <is>
          <t>Abweichung</t>
        </is>
      </c>
    </row>
    <row r="7">
      <c r="A7" s="8" t="inlineStr">
        <is>
          <t>Januar</t>
        </is>
      </c>
      <c r="B7" s="9" t="n">
        <v>52000</v>
      </c>
      <c r="C7" s="9" t="n">
        <v>9400</v>
      </c>
      <c r="D7" s="9" t="n">
        <v>17800</v>
      </c>
      <c r="E7" s="9" t="n">
        <v>9600</v>
      </c>
      <c r="F7" s="10">
        <f>IF(B7&gt;0,C7+D7-E7,"")</f>
        <v/>
      </c>
      <c r="G7" s="11">
        <f>IF(B7&gt;0,F7/B7,"")</f>
        <v/>
      </c>
      <c r="H7" s="12">
        <f>$B$3</f>
        <v/>
      </c>
      <c r="I7" s="10">
        <f>IF(B7&gt;0,(G7-H7)*B7,"")</f>
        <v/>
      </c>
    </row>
    <row r="8">
      <c r="A8" s="8" t="inlineStr">
        <is>
          <t>Februar</t>
        </is>
      </c>
      <c r="B8" s="9" t="n"/>
      <c r="C8" s="9">
        <f>E7</f>
        <v/>
      </c>
      <c r="D8" s="9" t="n"/>
      <c r="E8" s="9" t="n"/>
      <c r="F8" s="10">
        <f>IF(B8&gt;0,C8+D8-E8,"")</f>
        <v/>
      </c>
      <c r="G8" s="11">
        <f>IF(B8&gt;0,F8/B8,"")</f>
        <v/>
      </c>
      <c r="H8" s="12">
        <f>$B$3</f>
        <v/>
      </c>
      <c r="I8" s="10">
        <f>IF(B8&gt;0,(G8-H8)*B8,"")</f>
        <v/>
      </c>
    </row>
    <row r="9">
      <c r="A9" s="8" t="inlineStr">
        <is>
          <t>März</t>
        </is>
      </c>
      <c r="B9" s="9" t="n"/>
      <c r="C9" s="9">
        <f>E8</f>
        <v/>
      </c>
      <c r="D9" s="9" t="n"/>
      <c r="E9" s="9" t="n"/>
      <c r="F9" s="10">
        <f>IF(B9&gt;0,C9+D9-E9,"")</f>
        <v/>
      </c>
      <c r="G9" s="11">
        <f>IF(B9&gt;0,F9/B9,"")</f>
        <v/>
      </c>
      <c r="H9" s="12">
        <f>$B$3</f>
        <v/>
      </c>
      <c r="I9" s="10">
        <f>IF(B9&gt;0,(G9-H9)*B9,"")</f>
        <v/>
      </c>
    </row>
    <row r="10">
      <c r="A10" s="8" t="inlineStr">
        <is>
          <t>April</t>
        </is>
      </c>
      <c r="B10" s="9" t="n"/>
      <c r="C10" s="9">
        <f>E9</f>
        <v/>
      </c>
      <c r="D10" s="9" t="n"/>
      <c r="E10" s="9" t="n"/>
      <c r="F10" s="10">
        <f>IF(B10&gt;0,C10+D10-E10,"")</f>
        <v/>
      </c>
      <c r="G10" s="11">
        <f>IF(B10&gt;0,F10/B10,"")</f>
        <v/>
      </c>
      <c r="H10" s="12">
        <f>$B$3</f>
        <v/>
      </c>
      <c r="I10" s="10">
        <f>IF(B10&gt;0,(G10-H10)*B10,"")</f>
        <v/>
      </c>
    </row>
    <row r="11">
      <c r="A11" s="8" t="inlineStr">
        <is>
          <t>Mai</t>
        </is>
      </c>
      <c r="B11" s="9" t="n"/>
      <c r="C11" s="9">
        <f>E10</f>
        <v/>
      </c>
      <c r="D11" s="9" t="n"/>
      <c r="E11" s="9" t="n"/>
      <c r="F11" s="10">
        <f>IF(B11&gt;0,C11+D11-E11,"")</f>
        <v/>
      </c>
      <c r="G11" s="11">
        <f>IF(B11&gt;0,F11/B11,"")</f>
        <v/>
      </c>
      <c r="H11" s="12">
        <f>$B$3</f>
        <v/>
      </c>
      <c r="I11" s="10">
        <f>IF(B11&gt;0,(G11-H11)*B11,"")</f>
        <v/>
      </c>
    </row>
    <row r="12">
      <c r="A12" s="8" t="inlineStr">
        <is>
          <t>Juni</t>
        </is>
      </c>
      <c r="B12" s="9" t="n"/>
      <c r="C12" s="9">
        <f>E11</f>
        <v/>
      </c>
      <c r="D12" s="9" t="n"/>
      <c r="E12" s="9" t="n"/>
      <c r="F12" s="10">
        <f>IF(B12&gt;0,C12+D12-E12,"")</f>
        <v/>
      </c>
      <c r="G12" s="11">
        <f>IF(B12&gt;0,F12/B12,"")</f>
        <v/>
      </c>
      <c r="H12" s="12">
        <f>$B$3</f>
        <v/>
      </c>
      <c r="I12" s="10">
        <f>IF(B12&gt;0,(G12-H12)*B12,"")</f>
        <v/>
      </c>
    </row>
    <row r="13">
      <c r="A13" s="8" t="inlineStr">
        <is>
          <t>Juli</t>
        </is>
      </c>
      <c r="B13" s="9" t="n"/>
      <c r="C13" s="9">
        <f>E12</f>
        <v/>
      </c>
      <c r="D13" s="9" t="n"/>
      <c r="E13" s="9" t="n"/>
      <c r="F13" s="10">
        <f>IF(B13&gt;0,C13+D13-E13,"")</f>
        <v/>
      </c>
      <c r="G13" s="11">
        <f>IF(B13&gt;0,F13/B13,"")</f>
        <v/>
      </c>
      <c r="H13" s="12">
        <f>$B$3</f>
        <v/>
      </c>
      <c r="I13" s="10">
        <f>IF(B13&gt;0,(G13-H13)*B13,"")</f>
        <v/>
      </c>
    </row>
    <row r="14">
      <c r="A14" s="8" t="inlineStr">
        <is>
          <t>August</t>
        </is>
      </c>
      <c r="B14" s="9" t="n"/>
      <c r="C14" s="9">
        <f>E13</f>
        <v/>
      </c>
      <c r="D14" s="9" t="n"/>
      <c r="E14" s="9" t="n"/>
      <c r="F14" s="10">
        <f>IF(B14&gt;0,C14+D14-E14,"")</f>
        <v/>
      </c>
      <c r="G14" s="11">
        <f>IF(B14&gt;0,F14/B14,"")</f>
        <v/>
      </c>
      <c r="H14" s="12">
        <f>$B$3</f>
        <v/>
      </c>
      <c r="I14" s="10">
        <f>IF(B14&gt;0,(G14-H14)*B14,"")</f>
        <v/>
      </c>
    </row>
    <row r="15">
      <c r="A15" s="8" t="inlineStr">
        <is>
          <t>September</t>
        </is>
      </c>
      <c r="B15" s="9" t="n"/>
      <c r="C15" s="9">
        <f>E14</f>
        <v/>
      </c>
      <c r="D15" s="9" t="n"/>
      <c r="E15" s="9" t="n"/>
      <c r="F15" s="10">
        <f>IF(B15&gt;0,C15+D15-E15,"")</f>
        <v/>
      </c>
      <c r="G15" s="11">
        <f>IF(B15&gt;0,F15/B15,"")</f>
        <v/>
      </c>
      <c r="H15" s="12">
        <f>$B$3</f>
        <v/>
      </c>
      <c r="I15" s="10">
        <f>IF(B15&gt;0,(G15-H15)*B15,"")</f>
        <v/>
      </c>
    </row>
    <row r="16">
      <c r="A16" s="8" t="inlineStr">
        <is>
          <t>Oktober</t>
        </is>
      </c>
      <c r="B16" s="9" t="n"/>
      <c r="C16" s="9">
        <f>E15</f>
        <v/>
      </c>
      <c r="D16" s="9" t="n"/>
      <c r="E16" s="9" t="n"/>
      <c r="F16" s="10">
        <f>IF(B16&gt;0,C16+D16-E16,"")</f>
        <v/>
      </c>
      <c r="G16" s="11">
        <f>IF(B16&gt;0,F16/B16,"")</f>
        <v/>
      </c>
      <c r="H16" s="12">
        <f>$B$3</f>
        <v/>
      </c>
      <c r="I16" s="10">
        <f>IF(B16&gt;0,(G16-H16)*B16,"")</f>
        <v/>
      </c>
    </row>
    <row r="17">
      <c r="A17" s="8" t="inlineStr">
        <is>
          <t>November</t>
        </is>
      </c>
      <c r="B17" s="9" t="n"/>
      <c r="C17" s="9">
        <f>E16</f>
        <v/>
      </c>
      <c r="D17" s="9" t="n"/>
      <c r="E17" s="9" t="n"/>
      <c r="F17" s="10">
        <f>IF(B17&gt;0,C17+D17-E17,"")</f>
        <v/>
      </c>
      <c r="G17" s="11">
        <f>IF(B17&gt;0,F17/B17,"")</f>
        <v/>
      </c>
      <c r="H17" s="12">
        <f>$B$3</f>
        <v/>
      </c>
      <c r="I17" s="10">
        <f>IF(B17&gt;0,(G17-H17)*B17,"")</f>
        <v/>
      </c>
    </row>
    <row r="18">
      <c r="A18" s="8" t="inlineStr">
        <is>
          <t>Dezember</t>
        </is>
      </c>
      <c r="B18" s="9" t="n"/>
      <c r="C18" s="9">
        <f>E17</f>
        <v/>
      </c>
      <c r="D18" s="9" t="n"/>
      <c r="E18" s="9" t="n"/>
      <c r="F18" s="10">
        <f>IF(B18&gt;0,C18+D18-E18,"")</f>
        <v/>
      </c>
      <c r="G18" s="11">
        <f>IF(B18&gt;0,F18/B18,"")</f>
        <v/>
      </c>
      <c r="H18" s="12">
        <f>$B$3</f>
        <v/>
      </c>
      <c r="I18" s="10">
        <f>IF(B18&gt;0,(G18-H18)*B18,"")</f>
        <v/>
      </c>
    </row>
    <row r="19">
      <c r="A19" s="13" t="inlineStr">
        <is>
          <t>Jahr</t>
        </is>
      </c>
      <c r="B19" s="14">
        <f>SUM(B7:B18)</f>
        <v/>
      </c>
      <c r="C19" s="15">
        <f>C7</f>
        <v/>
      </c>
      <c r="D19" s="14">
        <f>SUM(D7:D18)</f>
        <v/>
      </c>
      <c r="E19" s="15">
        <f>E18</f>
        <v/>
      </c>
      <c r="F19" s="14">
        <f>SUM(F7:F18)</f>
        <v/>
      </c>
      <c r="G19" s="16">
        <f>IF(B19&gt;0,F19/B19,"")</f>
        <v/>
      </c>
      <c r="H19" s="17">
        <f>$B$3</f>
        <v/>
      </c>
      <c r="I19" s="14">
        <f>IF(B19&gt;0,(G19-H19)*B19,"")</f>
        <v/>
      </c>
    </row>
    <row r="22">
      <c r="A22" s="5" t="inlineStr">
        <is>
          <t>Getränke</t>
        </is>
      </c>
    </row>
    <row r="23" ht="30" customHeight="1">
      <c r="A23" s="6" t="inlineStr">
        <is>
          <t>Monat</t>
        </is>
      </c>
      <c r="B23" s="7" t="inlineStr">
        <is>
          <t>Nettoumsatz</t>
        </is>
      </c>
      <c r="C23" s="7" t="inlineStr">
        <is>
          <t>Anfangsbestand</t>
        </is>
      </c>
      <c r="D23" s="7" t="inlineStr">
        <is>
          <t>Einkäufe</t>
        </is>
      </c>
      <c r="E23" s="7" t="inlineStr">
        <is>
          <t>Endbestand</t>
        </is>
      </c>
      <c r="F23" s="7" t="inlineStr">
        <is>
          <t>Warenaufwand</t>
        </is>
      </c>
      <c r="G23" s="7" t="inlineStr">
        <is>
          <t>Quote</t>
        </is>
      </c>
      <c r="H23" s="7" t="inlineStr">
        <is>
          <t>Ziel</t>
        </is>
      </c>
      <c r="I23" s="7" t="inlineStr">
        <is>
          <t>Abweichung</t>
        </is>
      </c>
    </row>
    <row r="24">
      <c r="A24" s="8" t="inlineStr">
        <is>
          <t>Januar</t>
        </is>
      </c>
      <c r="B24" s="9" t="n"/>
      <c r="C24" s="9" t="n"/>
      <c r="D24" s="9" t="n"/>
      <c r="E24" s="9" t="n"/>
      <c r="F24" s="10">
        <f>IF(B24&gt;0,C24+D24-E24,"")</f>
        <v/>
      </c>
      <c r="G24" s="11">
        <f>IF(B24&gt;0,F24/B24,"")</f>
        <v/>
      </c>
      <c r="H24" s="12">
        <f>$E$3</f>
        <v/>
      </c>
      <c r="I24" s="10">
        <f>IF(B24&gt;0,(G24-H24)*B24,"")</f>
        <v/>
      </c>
    </row>
    <row r="25">
      <c r="A25" s="8" t="inlineStr">
        <is>
          <t>Februar</t>
        </is>
      </c>
      <c r="B25" s="9" t="n"/>
      <c r="C25" s="9">
        <f>E24</f>
        <v/>
      </c>
      <c r="D25" s="9" t="n"/>
      <c r="E25" s="9" t="n"/>
      <c r="F25" s="10">
        <f>IF(B25&gt;0,C25+D25-E25,"")</f>
        <v/>
      </c>
      <c r="G25" s="11">
        <f>IF(B25&gt;0,F25/B25,"")</f>
        <v/>
      </c>
      <c r="H25" s="12">
        <f>$E$3</f>
        <v/>
      </c>
      <c r="I25" s="10">
        <f>IF(B25&gt;0,(G25-H25)*B25,"")</f>
        <v/>
      </c>
    </row>
    <row r="26">
      <c r="A26" s="8" t="inlineStr">
        <is>
          <t>März</t>
        </is>
      </c>
      <c r="B26" s="9" t="n"/>
      <c r="C26" s="9">
        <f>E25</f>
        <v/>
      </c>
      <c r="D26" s="9" t="n"/>
      <c r="E26" s="9" t="n"/>
      <c r="F26" s="10">
        <f>IF(B26&gt;0,C26+D26-E26,"")</f>
        <v/>
      </c>
      <c r="G26" s="11">
        <f>IF(B26&gt;0,F26/B26,"")</f>
        <v/>
      </c>
      <c r="H26" s="12">
        <f>$E$3</f>
        <v/>
      </c>
      <c r="I26" s="10">
        <f>IF(B26&gt;0,(G26-H26)*B26,"")</f>
        <v/>
      </c>
    </row>
    <row r="27">
      <c r="A27" s="8" t="inlineStr">
        <is>
          <t>April</t>
        </is>
      </c>
      <c r="B27" s="9" t="n"/>
      <c r="C27" s="9">
        <f>E26</f>
        <v/>
      </c>
      <c r="D27" s="9" t="n"/>
      <c r="E27" s="9" t="n"/>
      <c r="F27" s="10">
        <f>IF(B27&gt;0,C27+D27-E27,"")</f>
        <v/>
      </c>
      <c r="G27" s="11">
        <f>IF(B27&gt;0,F27/B27,"")</f>
        <v/>
      </c>
      <c r="H27" s="12">
        <f>$E$3</f>
        <v/>
      </c>
      <c r="I27" s="10">
        <f>IF(B27&gt;0,(G27-H27)*B27,"")</f>
        <v/>
      </c>
    </row>
    <row r="28">
      <c r="A28" s="8" t="inlineStr">
        <is>
          <t>Mai</t>
        </is>
      </c>
      <c r="B28" s="9" t="n"/>
      <c r="C28" s="9">
        <f>E27</f>
        <v/>
      </c>
      <c r="D28" s="9" t="n"/>
      <c r="E28" s="9" t="n"/>
      <c r="F28" s="10">
        <f>IF(B28&gt;0,C28+D28-E28,"")</f>
        <v/>
      </c>
      <c r="G28" s="11">
        <f>IF(B28&gt;0,F28/B28,"")</f>
        <v/>
      </c>
      <c r="H28" s="12">
        <f>$E$3</f>
        <v/>
      </c>
      <c r="I28" s="10">
        <f>IF(B28&gt;0,(G28-H28)*B28,"")</f>
        <v/>
      </c>
    </row>
    <row r="29">
      <c r="A29" s="8" t="inlineStr">
        <is>
          <t>Juni</t>
        </is>
      </c>
      <c r="B29" s="9" t="n"/>
      <c r="C29" s="9">
        <f>E28</f>
        <v/>
      </c>
      <c r="D29" s="9" t="n"/>
      <c r="E29" s="9" t="n"/>
      <c r="F29" s="10">
        <f>IF(B29&gt;0,C29+D29-E29,"")</f>
        <v/>
      </c>
      <c r="G29" s="11">
        <f>IF(B29&gt;0,F29/B29,"")</f>
        <v/>
      </c>
      <c r="H29" s="12">
        <f>$E$3</f>
        <v/>
      </c>
      <c r="I29" s="10">
        <f>IF(B29&gt;0,(G29-H29)*B29,"")</f>
        <v/>
      </c>
    </row>
    <row r="30">
      <c r="A30" s="8" t="inlineStr">
        <is>
          <t>Juli</t>
        </is>
      </c>
      <c r="B30" s="9" t="n"/>
      <c r="C30" s="9">
        <f>E29</f>
        <v/>
      </c>
      <c r="D30" s="9" t="n"/>
      <c r="E30" s="9" t="n"/>
      <c r="F30" s="10">
        <f>IF(B30&gt;0,C30+D30-E30,"")</f>
        <v/>
      </c>
      <c r="G30" s="11">
        <f>IF(B30&gt;0,F30/B30,"")</f>
        <v/>
      </c>
      <c r="H30" s="12">
        <f>$E$3</f>
        <v/>
      </c>
      <c r="I30" s="10">
        <f>IF(B30&gt;0,(G30-H30)*B30,"")</f>
        <v/>
      </c>
    </row>
    <row r="31">
      <c r="A31" s="8" t="inlineStr">
        <is>
          <t>August</t>
        </is>
      </c>
      <c r="B31" s="9" t="n"/>
      <c r="C31" s="9">
        <f>E30</f>
        <v/>
      </c>
      <c r="D31" s="9" t="n"/>
      <c r="E31" s="9" t="n"/>
      <c r="F31" s="10">
        <f>IF(B31&gt;0,C31+D31-E31,"")</f>
        <v/>
      </c>
      <c r="G31" s="11">
        <f>IF(B31&gt;0,F31/B31,"")</f>
        <v/>
      </c>
      <c r="H31" s="12">
        <f>$E$3</f>
        <v/>
      </c>
      <c r="I31" s="10">
        <f>IF(B31&gt;0,(G31-H31)*B31,"")</f>
        <v/>
      </c>
    </row>
    <row r="32">
      <c r="A32" s="8" t="inlineStr">
        <is>
          <t>September</t>
        </is>
      </c>
      <c r="B32" s="9" t="n"/>
      <c r="C32" s="9">
        <f>E31</f>
        <v/>
      </c>
      <c r="D32" s="9" t="n"/>
      <c r="E32" s="9" t="n"/>
      <c r="F32" s="10">
        <f>IF(B32&gt;0,C32+D32-E32,"")</f>
        <v/>
      </c>
      <c r="G32" s="11">
        <f>IF(B32&gt;0,F32/B32,"")</f>
        <v/>
      </c>
      <c r="H32" s="12">
        <f>$E$3</f>
        <v/>
      </c>
      <c r="I32" s="10">
        <f>IF(B32&gt;0,(G32-H32)*B32,"")</f>
        <v/>
      </c>
    </row>
    <row r="33">
      <c r="A33" s="8" t="inlineStr">
        <is>
          <t>Oktober</t>
        </is>
      </c>
      <c r="B33" s="9" t="n"/>
      <c r="C33" s="9">
        <f>E32</f>
        <v/>
      </c>
      <c r="D33" s="9" t="n"/>
      <c r="E33" s="9" t="n"/>
      <c r="F33" s="10">
        <f>IF(B33&gt;0,C33+D33-E33,"")</f>
        <v/>
      </c>
      <c r="G33" s="11">
        <f>IF(B33&gt;0,F33/B33,"")</f>
        <v/>
      </c>
      <c r="H33" s="12">
        <f>$E$3</f>
        <v/>
      </c>
      <c r="I33" s="10">
        <f>IF(B33&gt;0,(G33-H33)*B33,"")</f>
        <v/>
      </c>
    </row>
    <row r="34">
      <c r="A34" s="8" t="inlineStr">
        <is>
          <t>November</t>
        </is>
      </c>
      <c r="B34" s="9" t="n"/>
      <c r="C34" s="9">
        <f>E33</f>
        <v/>
      </c>
      <c r="D34" s="9" t="n"/>
      <c r="E34" s="9" t="n"/>
      <c r="F34" s="10">
        <f>IF(B34&gt;0,C34+D34-E34,"")</f>
        <v/>
      </c>
      <c r="G34" s="11">
        <f>IF(B34&gt;0,F34/B34,"")</f>
        <v/>
      </c>
      <c r="H34" s="12">
        <f>$E$3</f>
        <v/>
      </c>
      <c r="I34" s="10">
        <f>IF(B34&gt;0,(G34-H34)*B34,"")</f>
        <v/>
      </c>
    </row>
    <row r="35">
      <c r="A35" s="8" t="inlineStr">
        <is>
          <t>Dezember</t>
        </is>
      </c>
      <c r="B35" s="9" t="n"/>
      <c r="C35" s="9">
        <f>E34</f>
        <v/>
      </c>
      <c r="D35" s="9" t="n"/>
      <c r="E35" s="9" t="n"/>
      <c r="F35" s="10">
        <f>IF(B35&gt;0,C35+D35-E35,"")</f>
        <v/>
      </c>
      <c r="G35" s="11">
        <f>IF(B35&gt;0,F35/B35,"")</f>
        <v/>
      </c>
      <c r="H35" s="12">
        <f>$E$3</f>
        <v/>
      </c>
      <c r="I35" s="10">
        <f>IF(B35&gt;0,(G35-H35)*B35,"")</f>
        <v/>
      </c>
    </row>
    <row r="36">
      <c r="A36" s="13" t="inlineStr">
        <is>
          <t>Jahr</t>
        </is>
      </c>
      <c r="B36" s="14">
        <f>SUM(B24:B35)</f>
        <v/>
      </c>
      <c r="C36" s="15">
        <f>C24</f>
        <v/>
      </c>
      <c r="D36" s="14">
        <f>SUM(D24:D35)</f>
        <v/>
      </c>
      <c r="E36" s="15">
        <f>E35</f>
        <v/>
      </c>
      <c r="F36" s="14">
        <f>SUM(F24:F35)</f>
        <v/>
      </c>
      <c r="G36" s="16">
        <f>IF(B36&gt;0,F36/B36,"")</f>
        <v/>
      </c>
      <c r="H36" s="17">
        <f>$E$3</f>
        <v/>
      </c>
      <c r="I36" s="14">
        <f>IF(B36&gt;0,(G36-H36)*B36,"")</f>
        <v/>
      </c>
    </row>
    <row r="39">
      <c r="A39" s="5" t="inlineStr">
        <is>
          <t>Total Betrieb</t>
        </is>
      </c>
    </row>
    <row r="40">
      <c r="A40" s="18" t="inlineStr">
        <is>
          <t>Monat</t>
        </is>
      </c>
      <c r="B40" s="19" t="inlineStr">
        <is>
          <t>Nettoumsatz</t>
        </is>
      </c>
      <c r="C40" s="19" t="inlineStr"/>
      <c r="D40" s="19" t="inlineStr"/>
      <c r="E40" s="19" t="inlineStr"/>
      <c r="F40" s="19" t="inlineStr">
        <is>
          <t>Warenaufwand</t>
        </is>
      </c>
      <c r="G40" s="19" t="inlineStr">
        <is>
          <t>Quote</t>
        </is>
      </c>
      <c r="H40" s="19" t="inlineStr"/>
      <c r="I40" s="19" t="inlineStr"/>
    </row>
    <row r="41">
      <c r="A41" s="8" t="inlineStr">
        <is>
          <t>Januar</t>
        </is>
      </c>
      <c r="B41" s="10">
        <f>B7+B24</f>
        <v/>
      </c>
      <c r="F41" s="10">
        <f>F7+F24</f>
        <v/>
      </c>
      <c r="G41" s="11">
        <f>IF(B41&gt;0,F41/B41,"")</f>
        <v/>
      </c>
    </row>
    <row r="42">
      <c r="A42" s="8" t="inlineStr">
        <is>
          <t>Februar</t>
        </is>
      </c>
      <c r="B42" s="10">
        <f>B8+B25</f>
        <v/>
      </c>
      <c r="F42" s="10">
        <f>F8+F25</f>
        <v/>
      </c>
      <c r="G42" s="11">
        <f>IF(B42&gt;0,F42/B42,"")</f>
        <v/>
      </c>
    </row>
    <row r="43">
      <c r="A43" s="8" t="inlineStr">
        <is>
          <t>März</t>
        </is>
      </c>
      <c r="B43" s="10">
        <f>B9+B26</f>
        <v/>
      </c>
      <c r="F43" s="10">
        <f>F9+F26</f>
        <v/>
      </c>
      <c r="G43" s="11">
        <f>IF(B43&gt;0,F43/B43,"")</f>
        <v/>
      </c>
    </row>
    <row r="44">
      <c r="A44" s="8" t="inlineStr">
        <is>
          <t>April</t>
        </is>
      </c>
      <c r="B44" s="10">
        <f>B10+B27</f>
        <v/>
      </c>
      <c r="F44" s="10">
        <f>F10+F27</f>
        <v/>
      </c>
      <c r="G44" s="11">
        <f>IF(B44&gt;0,F44/B44,"")</f>
        <v/>
      </c>
    </row>
    <row r="45">
      <c r="A45" s="8" t="inlineStr">
        <is>
          <t>Mai</t>
        </is>
      </c>
      <c r="B45" s="10">
        <f>B11+B28</f>
        <v/>
      </c>
      <c r="F45" s="10">
        <f>F11+F28</f>
        <v/>
      </c>
      <c r="G45" s="11">
        <f>IF(B45&gt;0,F45/B45,"")</f>
        <v/>
      </c>
    </row>
    <row r="46">
      <c r="A46" s="8" t="inlineStr">
        <is>
          <t>Juni</t>
        </is>
      </c>
      <c r="B46" s="10">
        <f>B12+B29</f>
        <v/>
      </c>
      <c r="F46" s="10">
        <f>F12+F29</f>
        <v/>
      </c>
      <c r="G46" s="11">
        <f>IF(B46&gt;0,F46/B46,"")</f>
        <v/>
      </c>
    </row>
    <row r="47">
      <c r="A47" s="8" t="inlineStr">
        <is>
          <t>Juli</t>
        </is>
      </c>
      <c r="B47" s="10">
        <f>B13+B30</f>
        <v/>
      </c>
      <c r="F47" s="10">
        <f>F13+F30</f>
        <v/>
      </c>
      <c r="G47" s="11">
        <f>IF(B47&gt;0,F47/B47,"")</f>
        <v/>
      </c>
    </row>
    <row r="48">
      <c r="A48" s="8" t="inlineStr">
        <is>
          <t>August</t>
        </is>
      </c>
      <c r="B48" s="10">
        <f>B14+B31</f>
        <v/>
      </c>
      <c r="F48" s="10">
        <f>F14+F31</f>
        <v/>
      </c>
      <c r="G48" s="11">
        <f>IF(B48&gt;0,F48/B48,"")</f>
        <v/>
      </c>
    </row>
    <row r="49">
      <c r="A49" s="8" t="inlineStr">
        <is>
          <t>September</t>
        </is>
      </c>
      <c r="B49" s="10">
        <f>B15+B32</f>
        <v/>
      </c>
      <c r="F49" s="10">
        <f>F15+F32</f>
        <v/>
      </c>
      <c r="G49" s="11">
        <f>IF(B49&gt;0,F49/B49,"")</f>
        <v/>
      </c>
    </row>
    <row r="50">
      <c r="A50" s="8" t="inlineStr">
        <is>
          <t>Oktober</t>
        </is>
      </c>
      <c r="B50" s="10">
        <f>B16+B33</f>
        <v/>
      </c>
      <c r="F50" s="10">
        <f>F16+F33</f>
        <v/>
      </c>
      <c r="G50" s="11">
        <f>IF(B50&gt;0,F50/B50,"")</f>
        <v/>
      </c>
    </row>
    <row r="51">
      <c r="A51" s="8" t="inlineStr">
        <is>
          <t>November</t>
        </is>
      </c>
      <c r="B51" s="10">
        <f>B17+B34</f>
        <v/>
      </c>
      <c r="F51" s="10">
        <f>F17+F34</f>
        <v/>
      </c>
      <c r="G51" s="11">
        <f>IF(B51&gt;0,F51/B51,"")</f>
        <v/>
      </c>
    </row>
    <row r="52">
      <c r="A52" s="8" t="inlineStr">
        <is>
          <t>Dezember</t>
        </is>
      </c>
      <c r="B52" s="10">
        <f>B18+B35</f>
        <v/>
      </c>
      <c r="F52" s="10">
        <f>F18+F35</f>
        <v/>
      </c>
      <c r="G52" s="11">
        <f>IF(B52&gt;0,F52/B52,"")</f>
        <v/>
      </c>
    </row>
    <row r="53">
      <c r="A53" s="13" t="inlineStr">
        <is>
          <t>Jahr</t>
        </is>
      </c>
      <c r="B53" s="14">
        <f>SUM(B41:B52)</f>
        <v/>
      </c>
      <c r="C53" s="20" t="n"/>
      <c r="D53" s="20" t="n"/>
      <c r="E53" s="20" t="n"/>
      <c r="F53" s="14">
        <f>SUM(F41:F52)</f>
        <v/>
      </c>
      <c r="G53" s="16">
        <f>IF(B53&gt;0,F53/B53,"")</f>
        <v/>
      </c>
      <c r="H53" s="20" t="n"/>
      <c r="I53" s="20" t="n"/>
    </row>
    <row r="55">
      <c r="A55" s="2" t="inlineStr">
        <is>
          <t>Januar Küche ist mit dem Rechenbeispiel der Themenseite vorbelegt (Quote 33,8 %). Überschreiben Sie die blauen Felder mit Ihren Zahlen.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8" customWidth="1" min="4" max="4"/>
    <col width="14" customWidth="1" min="5" max="5"/>
    <col width="3" customWidth="1" min="6" max="6"/>
  </cols>
  <sheetData>
    <row r="1">
      <c r="A1" s="1" t="inlineStr">
        <is>
          <t>Ein Gericht kalkulieren</t>
        </is>
      </c>
    </row>
    <row r="2">
      <c r="A2" s="2" t="inlineStr">
        <is>
          <t>Rezeptur für die angegebene Anzahl Portionen eintragen, Einstandspreise netto. Unten steht, was das Gericht auf der Karte kosten muss.</t>
        </is>
      </c>
    </row>
    <row r="4">
      <c r="A4" s="3" t="inlineStr">
        <is>
          <t>Gericht</t>
        </is>
      </c>
      <c r="B4" s="21" t="inlineStr">
        <is>
          <t>Beispiel: Poulet-Geschnetzeltes an Rahmsauce mit Rösti</t>
        </is>
      </c>
    </row>
    <row r="5">
      <c r="A5" s="3" t="inlineStr">
        <is>
          <t>Rezeptur ergibt Portionen</t>
        </is>
      </c>
      <c r="B5" s="22" t="n">
        <v>4</v>
      </c>
    </row>
    <row r="7" ht="30" customHeight="1">
      <c r="A7" s="6" t="inlineStr">
        <is>
          <t>Zutat</t>
        </is>
      </c>
      <c r="B7" s="7" t="inlineStr">
        <is>
          <t>Menge</t>
        </is>
      </c>
      <c r="C7" s="7" t="inlineStr">
        <is>
          <t>Einheit</t>
        </is>
      </c>
      <c r="D7" s="7" t="inlineStr">
        <is>
          <t>Einstandspreis je Einheit (netto)</t>
        </is>
      </c>
      <c r="E7" s="7" t="inlineStr">
        <is>
          <t>Kosten</t>
        </is>
      </c>
    </row>
    <row r="8">
      <c r="A8" s="22" t="inlineStr">
        <is>
          <t>Pouletbrust</t>
        </is>
      </c>
      <c r="B8" s="23" t="n">
        <v>0.7</v>
      </c>
      <c r="C8" s="22" t="inlineStr">
        <is>
          <t>kg</t>
        </is>
      </c>
      <c r="D8" s="24" t="n">
        <v>21</v>
      </c>
      <c r="E8" s="25">
        <f>IF(AND(ISNUMBER(B8),ISNUMBER(D8)),B8*D8,"")</f>
        <v/>
      </c>
    </row>
    <row r="9">
      <c r="A9" s="22" t="inlineStr">
        <is>
          <t>Rahm 35 %</t>
        </is>
      </c>
      <c r="B9" s="23" t="n">
        <v>0.3</v>
      </c>
      <c r="C9" s="22" t="inlineStr">
        <is>
          <t>l</t>
        </is>
      </c>
      <c r="D9" s="24" t="n">
        <v>9.800000000000001</v>
      </c>
      <c r="E9" s="25">
        <f>IF(AND(ISNUMBER(B9),ISNUMBER(D9)),B9*D9,"")</f>
        <v/>
      </c>
    </row>
    <row r="10">
      <c r="A10" s="22" t="inlineStr">
        <is>
          <t>Champignons</t>
        </is>
      </c>
      <c r="B10" s="23" t="n">
        <v>0.25</v>
      </c>
      <c r="C10" s="22" t="inlineStr">
        <is>
          <t>kg</t>
        </is>
      </c>
      <c r="D10" s="24" t="n">
        <v>9.5</v>
      </c>
      <c r="E10" s="25">
        <f>IF(AND(ISNUMBER(B10),ISNUMBER(D10)),B10*D10,"")</f>
        <v/>
      </c>
    </row>
    <row r="11">
      <c r="A11" s="22" t="inlineStr">
        <is>
          <t>Zwiebeln</t>
        </is>
      </c>
      <c r="B11" s="23" t="n">
        <v>0.1</v>
      </c>
      <c r="C11" s="22" t="inlineStr">
        <is>
          <t>kg</t>
        </is>
      </c>
      <c r="D11" s="24" t="n">
        <v>2.4</v>
      </c>
      <c r="E11" s="25">
        <f>IF(AND(ISNUMBER(B11),ISNUMBER(D11)),B11*D11,"")</f>
        <v/>
      </c>
    </row>
    <row r="12">
      <c r="A12" s="22" t="inlineStr">
        <is>
          <t>Weisswein</t>
        </is>
      </c>
      <c r="B12" s="23" t="n">
        <v>0.1</v>
      </c>
      <c r="C12" s="22" t="inlineStr">
        <is>
          <t>l</t>
        </is>
      </c>
      <c r="D12" s="24" t="n">
        <v>8</v>
      </c>
      <c r="E12" s="25">
        <f>IF(AND(ISNUMBER(B12),ISNUMBER(D12)),B12*D12,"")</f>
        <v/>
      </c>
    </row>
    <row r="13">
      <c r="A13" s="22" t="inlineStr">
        <is>
          <t>Kartoffeln für Rösti</t>
        </is>
      </c>
      <c r="B13" s="23" t="n">
        <v>1.2</v>
      </c>
      <c r="C13" s="22" t="inlineStr">
        <is>
          <t>kg</t>
        </is>
      </c>
      <c r="D13" s="24" t="n">
        <v>2.2</v>
      </c>
      <c r="E13" s="25">
        <f>IF(AND(ISNUMBER(B13),ISNUMBER(D13)),B13*D13,"")</f>
        <v/>
      </c>
    </row>
    <row r="14">
      <c r="A14" s="22" t="inlineStr">
        <is>
          <t>Butter</t>
        </is>
      </c>
      <c r="B14" s="23" t="n">
        <v>0.1</v>
      </c>
      <c r="C14" s="22" t="inlineStr">
        <is>
          <t>kg</t>
        </is>
      </c>
      <c r="D14" s="24" t="n">
        <v>14</v>
      </c>
      <c r="E14" s="25">
        <f>IF(AND(ISNUMBER(B14),ISNUMBER(D14)),B14*D14,"")</f>
        <v/>
      </c>
    </row>
    <row r="15">
      <c r="A15" s="22" t="inlineStr">
        <is>
          <t>Geflügelfond</t>
        </is>
      </c>
      <c r="B15" s="23" t="n">
        <v>0.2</v>
      </c>
      <c r="C15" s="22" t="inlineStr">
        <is>
          <t>l</t>
        </is>
      </c>
      <c r="D15" s="24" t="n">
        <v>5.5</v>
      </c>
      <c r="E15" s="25">
        <f>IF(AND(ISNUMBER(B15),ISNUMBER(D15)),B15*D15,"")</f>
        <v/>
      </c>
    </row>
    <row r="16">
      <c r="A16" s="22" t="inlineStr">
        <is>
          <t>Gewürze, Mehl, Öl (Pauschale)</t>
        </is>
      </c>
      <c r="B16" s="23" t="n">
        <v>1</v>
      </c>
      <c r="C16" s="22" t="inlineStr">
        <is>
          <t>Port.</t>
        </is>
      </c>
      <c r="D16" s="24" t="n">
        <v>0.8</v>
      </c>
      <c r="E16" s="25">
        <f>IF(AND(ISNUMBER(B16),ISNUMBER(D16)),B16*D16,"")</f>
        <v/>
      </c>
    </row>
    <row r="17">
      <c r="A17" s="22" t="n"/>
      <c r="B17" s="23" t="n"/>
      <c r="C17" s="22" t="n"/>
      <c r="D17" s="24" t="n"/>
      <c r="E17" s="25">
        <f>IF(AND(ISNUMBER(B17),ISNUMBER(D17)),B17*D17,"")</f>
        <v/>
      </c>
    </row>
    <row r="18">
      <c r="A18" s="22" t="n"/>
      <c r="B18" s="23" t="n"/>
      <c r="C18" s="22" t="n"/>
      <c r="D18" s="24" t="n"/>
      <c r="E18" s="25">
        <f>IF(AND(ISNUMBER(B18),ISNUMBER(D18)),B18*D18,"")</f>
        <v/>
      </c>
    </row>
    <row r="19">
      <c r="A19" s="22" t="n"/>
      <c r="B19" s="23" t="n"/>
      <c r="C19" s="22" t="n"/>
      <c r="D19" s="24" t="n"/>
      <c r="E19" s="25">
        <f>IF(AND(ISNUMBER(B19),ISNUMBER(D19)),B19*D19,"")</f>
        <v/>
      </c>
    </row>
    <row r="20">
      <c r="A20" s="22" t="n"/>
      <c r="B20" s="23" t="n"/>
      <c r="C20" s="22" t="n"/>
      <c r="D20" s="24" t="n"/>
      <c r="E20" s="25">
        <f>IF(AND(ISNUMBER(B20),ISNUMBER(D20)),B20*D20,"")</f>
        <v/>
      </c>
    </row>
    <row r="21">
      <c r="A21" s="22" t="n"/>
      <c r="B21" s="23" t="n"/>
      <c r="C21" s="22" t="n"/>
      <c r="D21" s="24" t="n"/>
      <c r="E21" s="25">
        <f>IF(AND(ISNUMBER(B21),ISNUMBER(D21)),B21*D21,"")</f>
        <v/>
      </c>
    </row>
    <row r="22">
      <c r="A22" s="22" t="n"/>
      <c r="B22" s="23" t="n"/>
      <c r="C22" s="22" t="n"/>
      <c r="D22" s="24" t="n"/>
      <c r="E22" s="25">
        <f>IF(AND(ISNUMBER(B22),ISNUMBER(D22)),B22*D22,"")</f>
        <v/>
      </c>
    </row>
    <row r="23">
      <c r="D23" s="3" t="inlineStr">
        <is>
          <t>Warenkosten Rezeptur</t>
        </is>
      </c>
      <c r="E23" s="26">
        <f>SUM(E8:E22)</f>
        <v/>
      </c>
    </row>
    <row r="24">
      <c r="D24" s="27" t="inlineStr">
        <is>
          <t>Wareneinsatz je Portion</t>
        </is>
      </c>
      <c r="E24" s="25">
        <f>IF(B5&gt;0,E23/B5,0)</f>
        <v/>
      </c>
    </row>
    <row r="25">
      <c r="D25" s="27" t="inlineStr">
        <is>
          <t>Ziel-Wareneinsatzquote</t>
        </is>
      </c>
      <c r="E25" s="4" t="n">
        <v>0.3</v>
      </c>
    </row>
    <row r="26">
      <c r="D26" s="27" t="inlineStr">
        <is>
          <t>Nettopreis (Wareneinsatz ÷ Quote)</t>
        </is>
      </c>
      <c r="E26" s="25">
        <f>IF(E25&gt;0,E24/E25,0)</f>
        <v/>
      </c>
    </row>
    <row r="27">
      <c r="D27" s="27" t="inlineStr">
        <is>
          <t>Mehrwertsteuer-Satz</t>
        </is>
      </c>
      <c r="E27" s="4" t="n">
        <v>0.081</v>
      </c>
    </row>
    <row r="28">
      <c r="D28" s="27" t="inlineStr">
        <is>
          <t>Bruttopreis</t>
        </is>
      </c>
      <c r="E28" s="25">
        <f>E26*(1+E27)</f>
        <v/>
      </c>
    </row>
    <row r="29">
      <c r="D29" s="3" t="inlineStr">
        <is>
          <t>Kartenpreis, auf 50 Rappen gerundet</t>
        </is>
      </c>
      <c r="E29" s="28">
        <f>ROUND(E28*2,0)/2</f>
        <v/>
      </c>
    </row>
    <row r="30">
      <c r="D30" s="3" t="inlineStr">
        <is>
          <t>Tatsächliche Quote beim Kartenpreis</t>
        </is>
      </c>
      <c r="E30" s="11">
        <f>IF(E29&gt;0,E24/(E29/(1+E27)),0)</f>
        <v/>
      </c>
    </row>
    <row r="31">
      <c r="D31" s="27" t="inlineStr">
        <is>
          <t>Deckungsbeitrag je Portion (netto)</t>
        </is>
      </c>
      <c r="E31" s="25">
        <f>E29/(1+E27)-E24</f>
        <v/>
      </c>
    </row>
    <row r="33">
      <c r="A33" s="2" t="inlineStr">
        <is>
          <t>Beispiel: 9 Zutaten für 4 Portionen, Wareneinsatz rund 6.75 CHF je Portion. Bei 30 % Ziel-Quote und 8,1 % Mehrwertsteuer muss das Gericht rund 24.50 CHF auf der Karte kosten.</t>
        </is>
      </c>
    </row>
  </sheetData>
  <mergeCells count="1">
    <mergeCell ref="B4:E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9" t="inlineStr">
        <is>
          <t>Wareneinsatz berechnen — Anleitung</t>
        </is>
      </c>
    </row>
    <row r="2">
      <c r="A2" s="30" t="inlineStr">
        <is>
          <t>Vorlage zur Themenseite sapida.ch/wareneinsatz-berechnen.html · SAPIDA, Manuel Grabner · Stand November 2026</t>
        </is>
      </c>
    </row>
    <row r="3">
      <c r="A3" s="31" t="inlineStr"/>
    </row>
    <row r="4">
      <c r="A4" s="32" t="inlineStr">
        <is>
          <t>Blatt «Monat»</t>
        </is>
      </c>
    </row>
    <row r="5">
      <c r="A5" s="31" t="inlineStr">
        <is>
          <t>1. Oben die Ziel-Quote für Küche und Getränke eintragen — die Quote, mit der Sie kalkuliert haben, nicht ein Wunschwert.</t>
        </is>
      </c>
    </row>
    <row r="6">
      <c r="A6" s="31" t="inlineStr">
        <is>
          <t>2. Je Monat eintragen: Nettoumsatz (ohne Mehrwertsteuer, ohne Trinkgeld), Anfangsbestand, Einkäufe netto, Endbestand.</t>
        </is>
      </c>
    </row>
    <row r="7">
      <c r="A7" s="31" t="inlineStr">
        <is>
          <t xml:space="preserve">   Der Anfangsbestand ist mit dem Endbestand des Vormonats vorbelegt; Januar tragen Sie von Hand ein.</t>
        </is>
      </c>
    </row>
    <row r="8">
      <c r="A8" s="31" t="inlineStr">
        <is>
          <t>3. Die Vorlage rechnet Warenaufwand (Anfangsbestand + Einkäufe − Endbestand), Quote und Abweichung in Franken.</t>
        </is>
      </c>
    </row>
    <row r="9">
      <c r="A9" s="31" t="inlineStr">
        <is>
          <t xml:space="preserve">   Abweichung = (Ist-Quote − Ziel-Quote) × Umsatz. Positiv = so viel Franken hat der Monat gegenüber der Kalkulation gekostet.</t>
        </is>
      </c>
    </row>
    <row r="10">
      <c r="A10" s="31" t="inlineStr">
        <is>
          <t>4. Ohne Inventur am Monatsanfang und -ende ist die Quote eine Einkaufsquote, keine Verbrauchsquote. Zählen lohnt sich.</t>
        </is>
      </c>
    </row>
    <row r="11">
      <c r="A11" s="31" t="inlineStr"/>
    </row>
    <row r="12">
      <c r="A12" s="32" t="inlineStr">
        <is>
          <t>Blatt «Speise»</t>
        </is>
      </c>
    </row>
    <row r="13">
      <c r="A13" s="31" t="inlineStr">
        <is>
          <t>1. Rezeptur eintragen (Menge, Einheit, Einstandspreis netto je Einheit) und angeben, wie viele Portionen sie ergibt.</t>
        </is>
      </c>
    </row>
    <row r="14">
      <c r="A14" s="31" t="inlineStr">
        <is>
          <t>2. Ziel-Quote und Mehrwertsteuer-Satz (Gastronomie Schweiz: 8,1 %) stehen als Eingabe darunter.</t>
        </is>
      </c>
    </row>
    <row r="15">
      <c r="A15" s="31" t="inlineStr">
        <is>
          <t>3. Die Vorlage rechnet Nettopreis, Bruttopreis und den auf 50 Rappen gerundeten Kartenpreis — und die Quote, die sich daraus ergibt.</t>
        </is>
      </c>
    </row>
    <row r="16">
      <c r="A16" s="31" t="inlineStr">
        <is>
          <t>4. Ein Gericht je Kopie des Blatts: Blatt duplizieren (Rechtsklick auf den Reiter), umbenennen, nächstes Gericht.</t>
        </is>
      </c>
    </row>
    <row r="17">
      <c r="A17" s="31" t="inlineStr"/>
    </row>
    <row r="18">
      <c r="A18" s="32" t="inlineStr">
        <is>
          <t>Was nicht in den Wareneinsatz gehört</t>
        </is>
      </c>
    </row>
    <row r="19">
      <c r="A19" s="31" t="inlineStr">
        <is>
          <t>Personalverpflegung, Degustationen, Verderb und Bruch werden separat erfasst (Personalaufwand bzw. Schwund). Sonst sieht die Küche schlechter aus, als sie kocht.</t>
        </is>
      </c>
    </row>
    <row r="20">
      <c r="A20" s="31" t="inlineStr">
        <is>
          <t>Mehrwertsteuer gehört weder in den Umsatz noch in den Einkauf: Umsatz mit 8,1 %, Lebensmittel-Einkauf teils mit 2,6 % — brutto gerechnet ist die Quote verzerrt.</t>
        </is>
      </c>
    </row>
    <row r="21">
      <c r="A21" s="31" t="inlineStr"/>
    </row>
    <row r="22">
      <c r="A22" s="31" t="inlineStr">
        <is>
          <t>Fragen zur Vorlage oder zu Ihrer Zahl: beratung@sapida.ch · +41 76 520 67 52. Sie erreichen mich, nicht ein Sekretariat.</t>
        </is>
      </c>
    </row>
    <row r="23">
      <c r="A23" s="30" t="inlineStr">
        <is>
          <t>Die Vorlage darf im eigenen Betrieb frei verwendet werden. Keine Makros, keine Verbindung nach aussen.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SAPIDA · Manuel Grabner</dc:creator>
  <dc:title xmlns:dc="http://purl.org/dc/elements/1.1/">Wareneinsatz berechnen — Vorlage</dc:title>
  <dcterms:created xmlns:dcterms="http://purl.org/dc/terms/" xmlns:xsi="http://www.w3.org/2001/XMLSchema-instance" xsi:type="dcterms:W3CDTF">2026-11-01T19:21:06Z</dcterms:created>
  <dcterms:modified xmlns:dcterms="http://purl.org/dc/terms/" xmlns:xsi="http://www.w3.org/2001/XMLSchema-instance" xsi:type="dcterms:W3CDTF">2026-11-01T19:21:06Z</dcterms:modified>
</cp:coreProperties>
</file>